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<sst xmlns="http://schemas.openxmlformats.org/spreadsheetml/2006/main" count="74" uniqueCount="58">
  <si>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România, 410569 Oradea, jud.Bihor, str.I.Ciordaş nr.1
Nr. inreg. R.C.: J05/3891/1992; Cod fiscal : RO2720393
Tel.: 0040-259-419.480, 467.402, 0722-636.432, 0740-093.097,
Fax: 0259-419.482,
e-mail : office@treira.ro
www.treira.ro</t>
  </si>
  <si>
    <t>Denumire Școală:</t>
  </si>
  <si>
    <t>Cod unic de înregistrare:</t>
  </si>
  <si>
    <t>Județ:</t>
  </si>
  <si>
    <t>Localitatea:</t>
  </si>
  <si>
    <t>Adresa:</t>
  </si>
  <si>
    <t>Cod Poștal:</t>
  </si>
  <si>
    <t xml:space="preserve">Persoana de contact: </t>
  </si>
  <si>
    <t xml:space="preserve">Numar de telefon: </t>
  </si>
  <si>
    <t>E-mail:</t>
  </si>
  <si>
    <t xml:space="preserve">Modalitate de plata: </t>
  </si>
  <si>
    <t>Ordin de plată</t>
  </si>
  <si>
    <t>Ramburs + 10 lei cheltuieli administrare cont</t>
  </si>
  <si>
    <t>Modalitate de expediere:</t>
  </si>
  <si>
    <t>Fan Courier</t>
  </si>
  <si>
    <t>Poșta Romană</t>
  </si>
  <si>
    <t>-   13,5 pentru primul kg/destinație
-   1 leu, pentru fiecare kg suplimentar
-   0,8 lei pentru fiecare km efectuat in cazul expeditiilor in afara rețelei Fan Courier express într-un sens</t>
  </si>
  <si>
    <t>-   1,2 lei taxa de inregistrare /colet 
-   1,65 lei/kg greutate
-   0,22 lei asigurare/colet</t>
  </si>
  <si>
    <r>
      <rPr>
        <b/>
        <sz val="14"/>
        <color indexed="22"/>
        <rFont val="Arial"/>
        <family val="2"/>
      </rPr>
      <t xml:space="preserve">CAMPURILE MARCATE CU CULOAREA GRI SUNT OBLIGATORII.
</t>
    </r>
    <r>
      <rPr>
        <b/>
        <sz val="14"/>
        <color indexed="40"/>
        <rFont val="Arial"/>
        <family val="2"/>
      </rPr>
      <t xml:space="preserve">CÂMPURILE MARCATE CU CULOAREA ALBASTRA SUNT DESTINATE COMENZII DVS. 
 </t>
    </r>
    <r>
      <rPr>
        <b/>
        <sz val="14"/>
        <color indexed="16"/>
        <rFont val="Arial"/>
        <family val="2"/>
      </rPr>
      <t xml:space="preserve"> Expediem colete pentru minim 50 diplome.
Prețurile diplomelor personalizate (cu fotografia și denumirea școlii) se calculează separat, 
în funcție de cantitatea comandată.</t>
    </r>
  </si>
  <si>
    <t>DENUMIRE PRODUS</t>
  </si>
  <si>
    <t>DESCRIERE PRODUS</t>
  </si>
  <si>
    <t xml:space="preserve">COD INTERN </t>
  </si>
  <si>
    <t>PREŢ UNITAR LEI
(SE ADAUGĂ TVA)</t>
  </si>
  <si>
    <t>COMANDA
-BUC.-</t>
  </si>
  <si>
    <t>GREUTATE GR/ -BUC-</t>
  </si>
  <si>
    <t>TOTAL
GREUTATE
-KG-</t>
  </si>
  <si>
    <t>TOTAL LEI
FĂRĂ 
TVA</t>
  </si>
  <si>
    <t>Diploma “Copiii deseneaza”</t>
  </si>
  <si>
    <t xml:space="preserve">Format A4 carton dublu cretat 250 GR/MP 
TIPAR COLOR/FATA </t>
  </si>
  <si>
    <t>Diploma “Liceu”</t>
  </si>
  <si>
    <t>Diploma “Cerc”</t>
  </si>
  <si>
    <t>Diploma “Copii în roba”</t>
  </si>
  <si>
    <t>Diploma “Select”</t>
  </si>
  <si>
    <t>Diploma “Instrumente”</t>
  </si>
  <si>
    <t>Diploma “Creioane”</t>
  </si>
  <si>
    <t>Diploma “Bobocei”</t>
  </si>
  <si>
    <t xml:space="preserve">Diplomă ”Personalitati” </t>
  </si>
  <si>
    <t xml:space="preserve">Diplomă ”Carte deschisă” </t>
  </si>
  <si>
    <t xml:space="preserve">Diplomă ”Școlari fericiți” </t>
  </si>
  <si>
    <t xml:space="preserve">Diplomă ”Cunoaștere și mișcare” </t>
  </si>
  <si>
    <t>Diplomă ”Busola”</t>
  </si>
  <si>
    <t>Diplomă ”Bucurie”</t>
  </si>
  <si>
    <t>Diplomă ”Aspirație”</t>
  </si>
  <si>
    <t>Diplomă ”Mână scriind”</t>
  </si>
  <si>
    <t xml:space="preserve">Total comanda (netto kg / lei)  </t>
  </si>
  <si>
    <t>-</t>
  </si>
  <si>
    <t>Taxe de expediere</t>
  </si>
  <si>
    <t>nr. colete (buc.)</t>
  </si>
  <si>
    <t>greut.maxima colet (kg)</t>
  </si>
  <si>
    <t>total brutto greutate livrare (kg).</t>
  </si>
  <si>
    <t>Taxe financiare</t>
  </si>
  <si>
    <t>TOTAL LIVRARE (BRUTTO KG / LEI)</t>
  </si>
  <si>
    <t>TOTAL LIVRARE  cu TVA</t>
  </si>
  <si>
    <t>Materialele  scolare speciale pentru scoli postliceale, respectiv arte si meserii, se tiparesc pe baza de comanda, 
Preturile fiind calculate in functie de cantitatea comandata.</t>
  </si>
  <si>
    <r>
      <rPr>
        <sz val="10"/>
        <rFont val="Arial"/>
        <family val="2"/>
      </rPr>
      <t xml:space="preserve">Orice alt </t>
    </r>
    <r>
      <rPr>
        <b/>
        <sz val="10"/>
        <rFont val="Arial"/>
        <family val="2"/>
      </rPr>
      <t>formular, registru sau coperta de arhivare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 cataloagelor </t>
    </r>
    <r>
      <rPr>
        <sz val="10"/>
        <rFont val="Arial"/>
        <family val="2"/>
      </rPr>
      <t>se poate executa după modelul solicitat, în condiţii de calitate foarte buna.</t>
    </r>
  </si>
  <si>
    <t xml:space="preserve">Comanda se poate transmite prin mail la comenzi@treira.ro sau office@treira.ro, ori prin fax 0259-419482. </t>
  </si>
  <si>
    <t>Plata se poate face în numerar la ridicarea mărfii sau în contul: 
BANCA TRANSILVANIA ORADEA                 RO50 BTRL 0050 1202 7229 95XX
ING BANK ORADEA                    RO34 INGB 0000 9999 0668 3211
                             TREZORERIA ORADEA                  RO78 TREZ 0765 069X XX00 1074</t>
  </si>
  <si>
    <t xml:space="preserve">Mențiuni legate de comanda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</si>
</sst>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"/>
    <numFmt numFmtId="167" formatCode="#,##0.00"/>
    <numFmt numFmtId="168" formatCode="0.00"/>
  </numFmts>
  <fonts count="3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3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color indexed="22"/>
      <name val="Arial"/>
      <family val="2"/>
    </font>
    <font>
      <b/>
      <sz val="14"/>
      <color indexed="40"/>
      <name val="Arial"/>
      <family val="2"/>
    </font>
    <font>
      <b/>
      <sz val="14"/>
      <color indexed="16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Font="1" applyAlignment="1" applyProtection="1">
      <alignment/>
      <protection locked="0"/>
    </xf>
    <xf numFmtId="164" fontId="12" fillId="0" borderId="2" xfId="0" applyFont="1" applyBorder="1" applyAlignment="1" applyProtection="1">
      <alignment horizontal="right" wrapText="1"/>
      <protection/>
    </xf>
    <xf numFmtId="164" fontId="13" fillId="0" borderId="2" xfId="0" applyFont="1" applyBorder="1" applyAlignment="1" applyProtection="1">
      <alignment/>
      <protection/>
    </xf>
    <xf numFmtId="165" fontId="0" fillId="9" borderId="2" xfId="0" applyNumberFormat="1" applyFont="1" applyFill="1" applyBorder="1" applyAlignment="1" applyProtection="1">
      <alignment horizontal="left"/>
      <protection locked="0"/>
    </xf>
    <xf numFmtId="164" fontId="0" fillId="9" borderId="2" xfId="0" applyFont="1" applyFill="1" applyBorder="1" applyAlignment="1" applyProtection="1">
      <alignment horizontal="left"/>
      <protection locked="0"/>
    </xf>
    <xf numFmtId="164" fontId="13" fillId="0" borderId="2" xfId="0" applyFont="1" applyBorder="1" applyAlignment="1" applyProtection="1">
      <alignment wrapText="1"/>
      <protection/>
    </xf>
    <xf numFmtId="164" fontId="13" fillId="0" borderId="2" xfId="0" applyFont="1" applyBorder="1" applyAlignment="1">
      <alignment wrapText="1"/>
    </xf>
    <xf numFmtId="164" fontId="14" fillId="9" borderId="2" xfId="0" applyFont="1" applyFill="1" applyBorder="1" applyAlignment="1" applyProtection="1">
      <alignment horizontal="center" wrapText="1"/>
      <protection locked="0"/>
    </xf>
    <xf numFmtId="164" fontId="13" fillId="0" borderId="2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wrapText="1"/>
      <protection/>
    </xf>
    <xf numFmtId="164" fontId="0" fillId="0" borderId="0" xfId="0" applyFont="1" applyAlignment="1" applyProtection="1">
      <alignment wrapText="1"/>
      <protection locked="0"/>
    </xf>
    <xf numFmtId="164" fontId="0" fillId="0" borderId="2" xfId="0" applyFont="1" applyBorder="1" applyAlignment="1" applyProtection="1">
      <alignment/>
      <protection/>
    </xf>
    <xf numFmtId="164" fontId="13" fillId="0" borderId="2" xfId="0" applyFont="1" applyBorder="1" applyAlignment="1">
      <alignment/>
    </xf>
    <xf numFmtId="164" fontId="14" fillId="9" borderId="2" xfId="0" applyFont="1" applyFill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/>
      <protection/>
    </xf>
    <xf numFmtId="164" fontId="13" fillId="0" borderId="3" xfId="0" applyFont="1" applyBorder="1" applyAlignment="1" applyProtection="1">
      <alignment wrapText="1"/>
      <protection/>
    </xf>
    <xf numFmtId="164" fontId="13" fillId="0" borderId="2" xfId="0" applyFont="1" applyBorder="1" applyAlignment="1" applyProtection="1">
      <alignment horizontal="left" vertical="center" wrapText="1"/>
      <protection/>
    </xf>
    <xf numFmtId="164" fontId="15" fillId="0" borderId="2" xfId="0" applyFont="1" applyBorder="1" applyAlignment="1" applyProtection="1">
      <alignment horizontal="center" vertical="center" wrapText="1"/>
      <protection/>
    </xf>
    <xf numFmtId="164" fontId="18" fillId="0" borderId="2" xfId="0" applyFont="1" applyBorder="1" applyAlignment="1" applyProtection="1">
      <alignment horizontal="center"/>
      <protection/>
    </xf>
    <xf numFmtId="164" fontId="10" fillId="0" borderId="2" xfId="0" applyFont="1" applyBorder="1" applyAlignment="1" applyProtection="1">
      <alignment horizontal="center" wrapText="1"/>
      <protection/>
    </xf>
    <xf numFmtId="164" fontId="19" fillId="10" borderId="2" xfId="0" applyFont="1" applyFill="1" applyBorder="1" applyAlignment="1" applyProtection="1">
      <alignment horizontal="center" wrapText="1"/>
      <protection/>
    </xf>
    <xf numFmtId="164" fontId="20" fillId="0" borderId="2" xfId="0" applyFont="1" applyBorder="1" applyAlignment="1" applyProtection="1">
      <alignment horizontal="center" wrapText="1"/>
      <protection/>
    </xf>
    <xf numFmtId="164" fontId="13" fillId="0" borderId="2" xfId="0" applyFont="1" applyBorder="1" applyAlignment="1" applyProtection="1">
      <alignment horizontal="center" wrapText="1"/>
      <protection/>
    </xf>
    <xf numFmtId="164" fontId="21" fillId="0" borderId="2" xfId="0" applyFont="1" applyFill="1" applyBorder="1" applyAlignment="1" applyProtection="1">
      <alignment horizontal="center"/>
      <protection/>
    </xf>
    <xf numFmtId="164" fontId="22" fillId="0" borderId="2" xfId="0" applyFont="1" applyFill="1" applyBorder="1" applyAlignment="1" applyProtection="1">
      <alignment horizontal="center" wrapText="1"/>
      <protection/>
    </xf>
    <xf numFmtId="164" fontId="23" fillId="0" borderId="2" xfId="0" applyFont="1" applyFill="1" applyBorder="1" applyAlignment="1" applyProtection="1">
      <alignment horizontal="center"/>
      <protection/>
    </xf>
    <xf numFmtId="164" fontId="21" fillId="0" borderId="2" xfId="0" applyFont="1" applyFill="1" applyBorder="1" applyAlignment="1" applyProtection="1">
      <alignment horizontal="center" wrapText="1"/>
      <protection/>
    </xf>
    <xf numFmtId="164" fontId="24" fillId="10" borderId="2" xfId="0" applyFont="1" applyFill="1" applyBorder="1" applyAlignment="1" applyProtection="1">
      <alignment horizontal="center" wrapText="1"/>
      <protection locked="0"/>
    </xf>
    <xf numFmtId="164" fontId="20" fillId="0" borderId="2" xfId="0" applyFont="1" applyFill="1" applyBorder="1" applyAlignment="1" applyProtection="1">
      <alignment horizontal="center" wrapText="1"/>
      <protection/>
    </xf>
    <xf numFmtId="164" fontId="25" fillId="0" borderId="2" xfId="0" applyFont="1" applyFill="1" applyBorder="1" applyAlignment="1" applyProtection="1">
      <alignment horizontal="center" wrapText="1"/>
      <protection/>
    </xf>
    <xf numFmtId="164" fontId="26" fillId="0" borderId="0" xfId="0" applyFont="1" applyFill="1" applyAlignment="1" applyProtection="1">
      <alignment/>
      <protection locked="0"/>
    </xf>
    <xf numFmtId="164" fontId="21" fillId="0" borderId="2" xfId="0" applyFont="1" applyBorder="1" applyAlignment="1" applyProtection="1">
      <alignment horizontal="center"/>
      <protection/>
    </xf>
    <xf numFmtId="164" fontId="22" fillId="0" borderId="2" xfId="0" applyFont="1" applyBorder="1" applyAlignment="1" applyProtection="1">
      <alignment horizontal="center" wrapText="1"/>
      <protection/>
    </xf>
    <xf numFmtId="164" fontId="23" fillId="0" borderId="2" xfId="0" applyFont="1" applyBorder="1" applyAlignment="1" applyProtection="1">
      <alignment horizontal="center"/>
      <protection/>
    </xf>
    <xf numFmtId="164" fontId="21" fillId="0" borderId="2" xfId="0" applyFont="1" applyBorder="1" applyAlignment="1" applyProtection="1">
      <alignment horizontal="center" wrapText="1"/>
      <protection/>
    </xf>
    <xf numFmtId="164" fontId="25" fillId="0" borderId="2" xfId="0" applyFont="1" applyBorder="1" applyAlignment="1">
      <alignment horizontal="center"/>
    </xf>
    <xf numFmtId="164" fontId="25" fillId="0" borderId="2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27" fillId="0" borderId="2" xfId="0" applyFont="1" applyBorder="1" applyAlignment="1" applyProtection="1">
      <alignment/>
      <protection/>
    </xf>
    <xf numFmtId="164" fontId="28" fillId="0" borderId="2" xfId="0" applyFont="1" applyBorder="1" applyAlignment="1" applyProtection="1">
      <alignment horizontal="center"/>
      <protection/>
    </xf>
    <xf numFmtId="164" fontId="14" fillId="0" borderId="2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/>
      <protection locked="0"/>
    </xf>
    <xf numFmtId="164" fontId="12" fillId="0" borderId="2" xfId="0" applyFont="1" applyBorder="1" applyAlignment="1" applyProtection="1">
      <alignment/>
      <protection/>
    </xf>
    <xf numFmtId="164" fontId="13" fillId="0" borderId="2" xfId="0" applyFont="1" applyBorder="1" applyAlignment="1" applyProtection="1">
      <alignment/>
      <protection/>
    </xf>
    <xf numFmtId="164" fontId="13" fillId="0" borderId="2" xfId="0" applyFont="1" applyBorder="1" applyAlignment="1" applyProtection="1">
      <alignment horizontal="center"/>
      <protection/>
    </xf>
    <xf numFmtId="164" fontId="13" fillId="0" borderId="2" xfId="0" applyFont="1" applyBorder="1" applyAlignment="1" applyProtection="1">
      <alignment horizontal="left" wrapText="1"/>
      <protection/>
    </xf>
    <xf numFmtId="166" fontId="13" fillId="0" borderId="2" xfId="0" applyNumberFormat="1" applyFont="1" applyBorder="1" applyAlignment="1" applyProtection="1">
      <alignment horizontal="center"/>
      <protection/>
    </xf>
    <xf numFmtId="165" fontId="0" fillId="0" borderId="2" xfId="0" applyNumberFormat="1" applyFont="1" applyBorder="1" applyAlignment="1" applyProtection="1">
      <alignment horizontal="left" vertical="top" wrapText="1"/>
      <protection/>
    </xf>
    <xf numFmtId="167" fontId="12" fillId="0" borderId="2" xfId="0" applyNumberFormat="1" applyFont="1" applyBorder="1" applyAlignment="1" applyProtection="1">
      <alignment horizontal="right"/>
      <protection/>
    </xf>
    <xf numFmtId="164" fontId="12" fillId="0" borderId="2" xfId="0" applyFont="1" applyBorder="1" applyAlignment="1" applyProtection="1">
      <alignment/>
      <protection/>
    </xf>
    <xf numFmtId="167" fontId="12" fillId="0" borderId="2" xfId="0" applyNumberFormat="1" applyFont="1" applyBorder="1" applyAlignment="1" applyProtection="1">
      <alignment horizontal="right"/>
      <protection/>
    </xf>
    <xf numFmtId="164" fontId="27" fillId="0" borderId="0" xfId="0" applyFont="1" applyAlignment="1" applyProtection="1">
      <alignment/>
      <protection/>
    </xf>
    <xf numFmtId="166" fontId="12" fillId="0" borderId="2" xfId="0" applyNumberFormat="1" applyFont="1" applyBorder="1" applyAlignment="1" applyProtection="1">
      <alignment/>
      <protection/>
    </xf>
    <xf numFmtId="166" fontId="12" fillId="0" borderId="2" xfId="0" applyNumberFormat="1" applyFont="1" applyBorder="1" applyAlignment="1" applyProtection="1">
      <alignment horizontal="right"/>
      <protection/>
    </xf>
    <xf numFmtId="168" fontId="12" fillId="0" borderId="2" xfId="0" applyNumberFormat="1" applyFont="1" applyBorder="1" applyAlignment="1" applyProtection="1">
      <alignment horizontal="right"/>
      <protection/>
    </xf>
    <xf numFmtId="164" fontId="29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Border="1" applyAlignment="1" applyProtection="1">
      <alignment horizontal="center" wrapText="1"/>
      <protection/>
    </xf>
    <xf numFmtId="164" fontId="13" fillId="0" borderId="0" xfId="0" applyFont="1" applyBorder="1" applyAlignment="1" applyProtection="1">
      <alignment horizontal="center"/>
      <protection/>
    </xf>
    <xf numFmtId="164" fontId="12" fillId="0" borderId="0" xfId="0" applyFont="1" applyBorder="1" applyAlignment="1" applyProtection="1">
      <alignment horizontal="right" wrapText="1"/>
      <protection/>
    </xf>
    <xf numFmtId="164" fontId="0" fillId="2" borderId="0" xfId="0" applyFont="1" applyFill="1" applyBorder="1" applyAlignment="1" applyProtection="1">
      <alignment/>
      <protection locked="0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6600"/>
      <rgbColor rgb="00000080"/>
      <rgbColor rgb="009966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DCFF"/>
      <rgbColor rgb="00E6E6E6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1828800</xdr:colOff>
      <xdr:row>5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16192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89" zoomScaleNormal="89" workbookViewId="0" topLeftCell="A22">
      <selection activeCell="E28" sqref="E28"/>
    </sheetView>
  </sheetViews>
  <sheetFormatPr defaultColWidth="11.421875" defaultRowHeight="12.75" customHeight="1"/>
  <cols>
    <col min="1" max="1" width="33.421875" style="1" customWidth="1"/>
    <col min="2" max="2" width="24.140625" style="1" customWidth="1"/>
    <col min="3" max="3" width="19.140625" style="1" customWidth="1"/>
    <col min="4" max="4" width="23.00390625" style="1" customWidth="1"/>
    <col min="5" max="5" width="15.00390625" style="1" customWidth="1"/>
    <col min="6" max="6" width="11.00390625" style="1" customWidth="1"/>
    <col min="7" max="7" width="10.28125" style="1" customWidth="1"/>
    <col min="8" max="8" width="11.00390625" style="1" customWidth="1"/>
    <col min="9" max="9" width="10.28125" style="1" customWidth="1"/>
    <col min="10" max="16384" width="11.57421875" style="1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8" customHeight="1">
      <c r="A5" s="2"/>
      <c r="B5" s="2"/>
      <c r="C5" s="2"/>
      <c r="D5" s="2"/>
      <c r="E5" s="2"/>
      <c r="F5" s="2"/>
      <c r="G5" s="2"/>
      <c r="H5" s="2"/>
      <c r="I5" s="2"/>
    </row>
    <row r="6" spans="1:9" ht="20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3" t="s">
        <v>1</v>
      </c>
      <c r="B7" s="4"/>
      <c r="C7" s="4"/>
      <c r="D7" s="4"/>
      <c r="E7" s="4"/>
      <c r="F7" s="4"/>
      <c r="G7" s="4"/>
      <c r="H7" s="4"/>
      <c r="I7" s="4"/>
    </row>
    <row r="8" spans="1:9" ht="12.75" customHeight="1">
      <c r="A8" s="3" t="s">
        <v>2</v>
      </c>
      <c r="B8" s="5"/>
      <c r="C8" s="5"/>
      <c r="D8" s="5"/>
      <c r="E8" s="5"/>
      <c r="F8" s="5"/>
      <c r="G8" s="5"/>
      <c r="H8" s="5"/>
      <c r="I8" s="5"/>
    </row>
    <row r="9" spans="1:9" ht="12.75" customHeight="1">
      <c r="A9" s="3" t="s">
        <v>3</v>
      </c>
      <c r="B9" s="5"/>
      <c r="C9" s="5"/>
      <c r="D9" s="5"/>
      <c r="E9" s="5"/>
      <c r="F9" s="5"/>
      <c r="G9" s="5"/>
      <c r="H9" s="5"/>
      <c r="I9" s="5"/>
    </row>
    <row r="10" spans="1:9" ht="14.25" customHeight="1">
      <c r="A10" s="3" t="s">
        <v>4</v>
      </c>
      <c r="B10" s="5"/>
      <c r="C10" s="5"/>
      <c r="D10" s="5"/>
      <c r="E10" s="5"/>
      <c r="F10" s="5"/>
      <c r="G10" s="5"/>
      <c r="H10" s="5"/>
      <c r="I10" s="5"/>
    </row>
    <row r="11" spans="1:9" ht="12.75" customHeight="1">
      <c r="A11" s="3" t="s">
        <v>5</v>
      </c>
      <c r="B11" s="5"/>
      <c r="C11" s="5"/>
      <c r="D11" s="5"/>
      <c r="E11" s="5"/>
      <c r="F11" s="5"/>
      <c r="G11" s="5"/>
      <c r="H11" s="5"/>
      <c r="I11" s="5"/>
    </row>
    <row r="12" spans="1:9" ht="12.75" customHeight="1">
      <c r="A12" s="3" t="s">
        <v>6</v>
      </c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3" t="s">
        <v>7</v>
      </c>
      <c r="B13" s="5"/>
      <c r="C13" s="5"/>
      <c r="D13" s="5"/>
      <c r="E13" s="5"/>
      <c r="F13" s="5"/>
      <c r="G13" s="5"/>
      <c r="H13" s="5"/>
      <c r="I13" s="5"/>
    </row>
    <row r="14" spans="1:9" ht="12.75" customHeight="1">
      <c r="A14" s="3" t="s">
        <v>8</v>
      </c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3" t="s">
        <v>9</v>
      </c>
      <c r="B15" s="5"/>
      <c r="C15" s="5"/>
      <c r="D15" s="5"/>
      <c r="E15" s="5"/>
      <c r="F15" s="5"/>
      <c r="G15" s="5"/>
      <c r="H15" s="5"/>
      <c r="I15" s="5"/>
    </row>
    <row r="16" spans="1:9" s="11" customFormat="1" ht="12.75" customHeight="1">
      <c r="A16" s="6" t="s">
        <v>10</v>
      </c>
      <c r="B16" s="7" t="s">
        <v>11</v>
      </c>
      <c r="C16" s="8"/>
      <c r="D16" s="9" t="s">
        <v>12</v>
      </c>
      <c r="E16" s="9"/>
      <c r="F16" s="9"/>
      <c r="G16" s="8"/>
      <c r="H16" s="10"/>
      <c r="I16" s="10"/>
    </row>
    <row r="17" spans="1:9" ht="12.75" customHeight="1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 customHeight="1">
      <c r="A18" s="3" t="s">
        <v>13</v>
      </c>
      <c r="B18" s="13" t="s">
        <v>14</v>
      </c>
      <c r="C18" s="14"/>
      <c r="D18" s="13" t="s">
        <v>15</v>
      </c>
      <c r="E18" s="13"/>
      <c r="F18" s="13"/>
      <c r="G18" s="14"/>
      <c r="H18" s="15"/>
      <c r="I18" s="15"/>
    </row>
    <row r="19" spans="1:9" ht="12.75" customHeight="1">
      <c r="A19" s="16"/>
      <c r="B19" s="17" t="s">
        <v>16</v>
      </c>
      <c r="C19" s="17"/>
      <c r="D19" s="18" t="s">
        <v>17</v>
      </c>
      <c r="E19" s="18"/>
      <c r="F19" s="18"/>
      <c r="G19" s="18"/>
      <c r="H19" s="18"/>
      <c r="I19" s="18"/>
    </row>
    <row r="20" spans="1:9" ht="50.25" customHeight="1">
      <c r="A20" s="16"/>
      <c r="B20" s="17"/>
      <c r="C20" s="17"/>
      <c r="D20" s="18"/>
      <c r="E20" s="18"/>
      <c r="F20" s="18"/>
      <c r="G20" s="18"/>
      <c r="H20" s="18"/>
      <c r="I20" s="18"/>
    </row>
    <row r="21" spans="1:9" ht="92.25" customHeight="1">
      <c r="A21" s="19" t="s">
        <v>18</v>
      </c>
      <c r="B21" s="19"/>
      <c r="C21" s="19"/>
      <c r="D21" s="19"/>
      <c r="E21" s="19"/>
      <c r="F21" s="19"/>
      <c r="G21" s="19"/>
      <c r="H21" s="19"/>
      <c r="I21" s="19"/>
    </row>
    <row r="22" spans="1:9" ht="47.25" customHeight="1">
      <c r="A22" s="20" t="s">
        <v>19</v>
      </c>
      <c r="B22" s="20" t="s">
        <v>20</v>
      </c>
      <c r="C22" s="20"/>
      <c r="D22" s="20" t="s">
        <v>21</v>
      </c>
      <c r="E22" s="21" t="s">
        <v>22</v>
      </c>
      <c r="F22" s="22" t="s">
        <v>23</v>
      </c>
      <c r="G22" s="23" t="s">
        <v>24</v>
      </c>
      <c r="H22" s="24" t="s">
        <v>25</v>
      </c>
      <c r="I22" s="24" t="s">
        <v>26</v>
      </c>
    </row>
    <row r="23" spans="1:9" s="32" customFormat="1" ht="25.5" customHeight="1">
      <c r="A23" s="25" t="s">
        <v>27</v>
      </c>
      <c r="B23" s="26" t="s">
        <v>28</v>
      </c>
      <c r="C23" s="26"/>
      <c r="D23" s="27">
        <v>50052</v>
      </c>
      <c r="E23" s="28">
        <v>0.5</v>
      </c>
      <c r="F23" s="29"/>
      <c r="G23" s="30">
        <v>16</v>
      </c>
      <c r="H23" s="31">
        <f aca="true" t="shared" si="0" ref="H23:H38">F23*G23/1000</f>
        <v>0</v>
      </c>
      <c r="I23" s="31">
        <f aca="true" t="shared" si="1" ref="I23:I38">E23*F23</f>
        <v>0</v>
      </c>
    </row>
    <row r="24" spans="1:9" s="32" customFormat="1" ht="25.5" customHeight="1">
      <c r="A24" s="25" t="s">
        <v>29</v>
      </c>
      <c r="B24" s="26" t="s">
        <v>28</v>
      </c>
      <c r="C24" s="26"/>
      <c r="D24" s="27">
        <v>50051</v>
      </c>
      <c r="E24" s="28">
        <v>0.5</v>
      </c>
      <c r="F24" s="29"/>
      <c r="G24" s="30">
        <v>16</v>
      </c>
      <c r="H24" s="31">
        <f t="shared" si="0"/>
        <v>0</v>
      </c>
      <c r="I24" s="31">
        <f t="shared" si="1"/>
        <v>0</v>
      </c>
    </row>
    <row r="25" spans="1:9" s="32" customFormat="1" ht="25.5" customHeight="1">
      <c r="A25" s="25" t="s">
        <v>30</v>
      </c>
      <c r="B25" s="26" t="s">
        <v>28</v>
      </c>
      <c r="C25" s="26"/>
      <c r="D25" s="27">
        <v>50050</v>
      </c>
      <c r="E25" s="28">
        <v>0.5</v>
      </c>
      <c r="F25" s="29"/>
      <c r="G25" s="30">
        <v>16</v>
      </c>
      <c r="H25" s="31">
        <f t="shared" si="0"/>
        <v>0</v>
      </c>
      <c r="I25" s="31">
        <f t="shared" si="1"/>
        <v>0</v>
      </c>
    </row>
    <row r="26" spans="1:9" s="32" customFormat="1" ht="25.5" customHeight="1">
      <c r="A26" s="25" t="s">
        <v>31</v>
      </c>
      <c r="B26" s="26" t="s">
        <v>28</v>
      </c>
      <c r="C26" s="26"/>
      <c r="D26" s="27">
        <v>50049</v>
      </c>
      <c r="E26" s="28">
        <v>0.5</v>
      </c>
      <c r="F26" s="29"/>
      <c r="G26" s="30">
        <v>16</v>
      </c>
      <c r="H26" s="31">
        <f t="shared" si="0"/>
        <v>0</v>
      </c>
      <c r="I26" s="31">
        <f t="shared" si="1"/>
        <v>0</v>
      </c>
    </row>
    <row r="27" spans="1:9" ht="25.5" customHeight="1">
      <c r="A27" s="33" t="s">
        <v>32</v>
      </c>
      <c r="B27" s="34" t="s">
        <v>28</v>
      </c>
      <c r="C27" s="34"/>
      <c r="D27" s="35">
        <v>46469</v>
      </c>
      <c r="E27" s="36">
        <v>0.5</v>
      </c>
      <c r="F27" s="29"/>
      <c r="G27" s="23">
        <v>16</v>
      </c>
      <c r="H27" s="24">
        <f t="shared" si="0"/>
        <v>0</v>
      </c>
      <c r="I27" s="24">
        <f t="shared" si="1"/>
        <v>0</v>
      </c>
    </row>
    <row r="28" spans="1:9" ht="26.25" customHeight="1">
      <c r="A28" s="33" t="s">
        <v>33</v>
      </c>
      <c r="B28" s="34" t="s">
        <v>28</v>
      </c>
      <c r="C28" s="34"/>
      <c r="D28" s="35">
        <v>46468</v>
      </c>
      <c r="E28" s="36">
        <v>0.5</v>
      </c>
      <c r="F28" s="29"/>
      <c r="G28" s="23">
        <v>16</v>
      </c>
      <c r="H28" s="24">
        <f t="shared" si="0"/>
        <v>0</v>
      </c>
      <c r="I28" s="24">
        <f t="shared" si="1"/>
        <v>0</v>
      </c>
    </row>
    <row r="29" spans="1:9" ht="25.5" customHeight="1">
      <c r="A29" s="33" t="s">
        <v>34</v>
      </c>
      <c r="B29" s="34" t="s">
        <v>28</v>
      </c>
      <c r="C29" s="34"/>
      <c r="D29" s="35">
        <v>46467</v>
      </c>
      <c r="E29" s="36">
        <v>0.5</v>
      </c>
      <c r="F29" s="29"/>
      <c r="G29" s="23">
        <v>16</v>
      </c>
      <c r="H29" s="24">
        <f t="shared" si="0"/>
        <v>0</v>
      </c>
      <c r="I29" s="24">
        <f t="shared" si="1"/>
        <v>0</v>
      </c>
    </row>
    <row r="30" spans="1:9" ht="24.75" customHeight="1">
      <c r="A30" s="37" t="s">
        <v>35</v>
      </c>
      <c r="B30" s="34" t="s">
        <v>28</v>
      </c>
      <c r="C30" s="34"/>
      <c r="D30" s="35">
        <v>46466</v>
      </c>
      <c r="E30" s="36">
        <v>0.5</v>
      </c>
      <c r="F30" s="29"/>
      <c r="G30" s="23">
        <v>16</v>
      </c>
      <c r="H30" s="24">
        <f t="shared" si="0"/>
        <v>0</v>
      </c>
      <c r="I30" s="24">
        <f t="shared" si="1"/>
        <v>0</v>
      </c>
    </row>
    <row r="31" spans="1:9" ht="24.75" customHeight="1">
      <c r="A31" s="37" t="s">
        <v>36</v>
      </c>
      <c r="B31" s="34" t="s">
        <v>28</v>
      </c>
      <c r="C31" s="34"/>
      <c r="D31" s="35">
        <v>39512</v>
      </c>
      <c r="E31" s="36">
        <v>0.5</v>
      </c>
      <c r="F31" s="29"/>
      <c r="G31" s="23">
        <v>16</v>
      </c>
      <c r="H31" s="24">
        <f t="shared" si="0"/>
        <v>0</v>
      </c>
      <c r="I31" s="24">
        <f t="shared" si="1"/>
        <v>0</v>
      </c>
    </row>
    <row r="32" spans="1:9" ht="27" customHeight="1">
      <c r="A32" s="33" t="s">
        <v>37</v>
      </c>
      <c r="B32" s="34" t="s">
        <v>28</v>
      </c>
      <c r="C32" s="34"/>
      <c r="D32" s="35">
        <v>27587</v>
      </c>
      <c r="E32" s="36">
        <v>0.5</v>
      </c>
      <c r="F32" s="29"/>
      <c r="G32" s="23">
        <v>16</v>
      </c>
      <c r="H32" s="24">
        <f t="shared" si="0"/>
        <v>0</v>
      </c>
      <c r="I32" s="24">
        <f t="shared" si="1"/>
        <v>0</v>
      </c>
    </row>
    <row r="33" spans="1:9" ht="25.5" customHeight="1">
      <c r="A33" s="33" t="s">
        <v>38</v>
      </c>
      <c r="B33" s="34" t="s">
        <v>28</v>
      </c>
      <c r="C33" s="34"/>
      <c r="D33" s="35">
        <v>26862</v>
      </c>
      <c r="E33" s="36">
        <v>0.5</v>
      </c>
      <c r="F33" s="29"/>
      <c r="G33" s="23">
        <v>16</v>
      </c>
      <c r="H33" s="24">
        <f t="shared" si="0"/>
        <v>0</v>
      </c>
      <c r="I33" s="24">
        <f t="shared" si="1"/>
        <v>0</v>
      </c>
    </row>
    <row r="34" spans="1:9" ht="25.5" customHeight="1">
      <c r="A34" s="33" t="s">
        <v>39</v>
      </c>
      <c r="B34" s="34" t="s">
        <v>28</v>
      </c>
      <c r="C34" s="34"/>
      <c r="D34" s="35">
        <v>21674</v>
      </c>
      <c r="E34" s="36">
        <v>0.5</v>
      </c>
      <c r="F34" s="29"/>
      <c r="G34" s="23">
        <v>16</v>
      </c>
      <c r="H34" s="24">
        <f t="shared" si="0"/>
        <v>0</v>
      </c>
      <c r="I34" s="24">
        <f t="shared" si="1"/>
        <v>0</v>
      </c>
    </row>
    <row r="35" spans="1:9" ht="28.5" customHeight="1">
      <c r="A35" s="33" t="s">
        <v>40</v>
      </c>
      <c r="B35" s="34" t="s">
        <v>28</v>
      </c>
      <c r="C35" s="34"/>
      <c r="D35" s="35">
        <v>21667</v>
      </c>
      <c r="E35" s="36">
        <v>0.5</v>
      </c>
      <c r="F35" s="29"/>
      <c r="G35" s="23">
        <v>16</v>
      </c>
      <c r="H35" s="24">
        <f t="shared" si="0"/>
        <v>0</v>
      </c>
      <c r="I35" s="24">
        <f t="shared" si="1"/>
        <v>0</v>
      </c>
    </row>
    <row r="36" spans="1:9" ht="27" customHeight="1">
      <c r="A36" s="33" t="s">
        <v>41</v>
      </c>
      <c r="B36" s="34" t="s">
        <v>28</v>
      </c>
      <c r="C36" s="34"/>
      <c r="D36" s="35">
        <v>21666</v>
      </c>
      <c r="E36" s="36">
        <v>0.5</v>
      </c>
      <c r="F36" s="29"/>
      <c r="G36" s="23">
        <v>16</v>
      </c>
      <c r="H36" s="24">
        <f t="shared" si="0"/>
        <v>0</v>
      </c>
      <c r="I36" s="24">
        <f t="shared" si="1"/>
        <v>0</v>
      </c>
    </row>
    <row r="37" spans="1:9" ht="27" customHeight="1">
      <c r="A37" s="33" t="s">
        <v>42</v>
      </c>
      <c r="B37" s="34" t="s">
        <v>28</v>
      </c>
      <c r="C37" s="34"/>
      <c r="D37" s="35">
        <v>19178</v>
      </c>
      <c r="E37" s="36">
        <v>0.5</v>
      </c>
      <c r="F37" s="29"/>
      <c r="G37" s="23">
        <v>16</v>
      </c>
      <c r="H37" s="24">
        <f t="shared" si="0"/>
        <v>0</v>
      </c>
      <c r="I37" s="24">
        <f t="shared" si="1"/>
        <v>0</v>
      </c>
    </row>
    <row r="38" spans="1:9" ht="25.5" customHeight="1">
      <c r="A38" s="33" t="s">
        <v>43</v>
      </c>
      <c r="B38" s="34" t="s">
        <v>28</v>
      </c>
      <c r="C38" s="34"/>
      <c r="D38" s="35">
        <v>16379</v>
      </c>
      <c r="E38" s="36">
        <v>0.5</v>
      </c>
      <c r="F38" s="29"/>
      <c r="G38" s="23">
        <v>16</v>
      </c>
      <c r="H38" s="24">
        <f t="shared" si="0"/>
        <v>0</v>
      </c>
      <c r="I38" s="24">
        <f t="shared" si="1"/>
        <v>0</v>
      </c>
    </row>
    <row r="39" spans="1:9" s="43" customFormat="1" ht="23.25" customHeight="1">
      <c r="A39" s="38"/>
      <c r="B39" s="39"/>
      <c r="C39" s="39"/>
      <c r="D39" s="40" t="s">
        <v>44</v>
      </c>
      <c r="E39" s="40"/>
      <c r="F39" s="41" t="s">
        <v>45</v>
      </c>
      <c r="G39" s="41" t="s">
        <v>45</v>
      </c>
      <c r="H39" s="42">
        <f>SUM(H23:H38)</f>
        <v>0</v>
      </c>
      <c r="I39" s="42">
        <f>SUM(I23:I38)</f>
        <v>0</v>
      </c>
    </row>
    <row r="40" spans="1:9" ht="52.5" customHeight="1">
      <c r="A40" s="44" t="s">
        <v>46</v>
      </c>
      <c r="B40" s="45">
        <f>IF(AND(C18="",G18=""),"eroare !!!",IF(C18&lt;&gt;"",B18,D18))</f>
        <v>0</v>
      </c>
      <c r="C40" s="46" t="s">
        <v>47</v>
      </c>
      <c r="D40" s="46">
        <f>ROUNDUP(H39/(F40-0.5),0)</f>
        <v>0</v>
      </c>
      <c r="E40" s="47" t="s">
        <v>48</v>
      </c>
      <c r="F40" s="48">
        <v>10</v>
      </c>
      <c r="G40" s="49" t="s">
        <v>49</v>
      </c>
      <c r="H40" s="50">
        <f>H39+(D40*0.5)</f>
        <v>0</v>
      </c>
      <c r="I40" s="50">
        <f>IF(B40="Fan Courier",13.5+(H40-1),IF(B40="Poșta Romană",(1.2*D40)+(0.22*D40)+(H40*1.67),0))</f>
        <v>0</v>
      </c>
    </row>
    <row r="41" spans="1:9" ht="17.25" customHeight="1">
      <c r="A41" s="44" t="s">
        <v>50</v>
      </c>
      <c r="B41" s="51">
        <f>IF(AND(C16="",G16=""),0,IF(C16&lt;&gt;"",B16,D16))</f>
        <v>0</v>
      </c>
      <c r="C41" s="51"/>
      <c r="D41" s="51"/>
      <c r="E41" s="51"/>
      <c r="F41" s="51"/>
      <c r="G41" s="51"/>
      <c r="H41" s="51"/>
      <c r="I41" s="52">
        <f>IF(B41=0,"0",IF(B41="Ordin de plată",0,10))</f>
        <v>0</v>
      </c>
    </row>
    <row r="42" spans="1:9" ht="17.25" customHeight="1">
      <c r="A42" s="53"/>
      <c r="B42" s="53"/>
      <c r="C42" s="53"/>
      <c r="D42" s="54" t="s">
        <v>51</v>
      </c>
      <c r="E42" s="54"/>
      <c r="F42" s="54"/>
      <c r="G42" s="54"/>
      <c r="H42" s="55">
        <f>H40</f>
        <v>0</v>
      </c>
      <c r="I42" s="50">
        <f>I39+I40+I41</f>
        <v>0</v>
      </c>
    </row>
    <row r="43" spans="1:9" ht="17.25" customHeight="1">
      <c r="A43" s="53"/>
      <c r="B43" s="53"/>
      <c r="C43" s="53"/>
      <c r="D43" s="54" t="s">
        <v>52</v>
      </c>
      <c r="E43" s="54"/>
      <c r="F43" s="54"/>
      <c r="G43" s="54"/>
      <c r="H43" s="55"/>
      <c r="I43" s="56">
        <f>I42*1.19</f>
        <v>0</v>
      </c>
    </row>
    <row r="44" spans="1:9" ht="12.75" customHeight="1">
      <c r="A44" s="57"/>
      <c r="B44" s="57"/>
      <c r="C44" s="57"/>
      <c r="D44" s="57"/>
      <c r="E44" s="57"/>
      <c r="F44" s="57"/>
      <c r="G44" s="57"/>
      <c r="H44" s="58"/>
      <c r="I44" s="58"/>
    </row>
    <row r="45" spans="1:9" ht="27" customHeight="1">
      <c r="A45" s="59" t="s">
        <v>53</v>
      </c>
      <c r="B45" s="59"/>
      <c r="C45" s="59"/>
      <c r="D45" s="59"/>
      <c r="E45" s="59"/>
      <c r="F45" s="59"/>
      <c r="G45" s="59"/>
      <c r="H45" s="59"/>
      <c r="I45" s="59"/>
    </row>
    <row r="46" spans="1:9" ht="12.75" customHeight="1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 customHeight="1">
      <c r="A47" s="15" t="s">
        <v>54</v>
      </c>
      <c r="B47" s="15"/>
      <c r="C47" s="15"/>
      <c r="D47" s="15"/>
      <c r="E47" s="15"/>
      <c r="F47" s="15"/>
      <c r="G47" s="15"/>
      <c r="H47" s="58"/>
      <c r="I47" s="58"/>
    </row>
    <row r="48" spans="1:9" ht="12.75" customHeight="1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2.75" customHeight="1">
      <c r="A49" s="60" t="s">
        <v>55</v>
      </c>
      <c r="B49" s="60"/>
      <c r="C49" s="60"/>
      <c r="D49" s="60"/>
      <c r="E49" s="60"/>
      <c r="F49" s="60"/>
      <c r="G49" s="60"/>
      <c r="H49" s="60"/>
      <c r="I49" s="60"/>
    </row>
    <row r="50" spans="1:9" ht="12.75" customHeight="1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59.25" customHeight="1">
      <c r="A51" s="61" t="s">
        <v>56</v>
      </c>
      <c r="B51" s="61"/>
      <c r="C51" s="61"/>
      <c r="D51" s="61"/>
      <c r="E51" s="61"/>
      <c r="F51" s="61"/>
      <c r="G51" s="61"/>
      <c r="H51" s="61"/>
      <c r="I51" s="61"/>
    </row>
    <row r="52" spans="1:9" ht="12.75" customHeight="1">
      <c r="A52" s="58"/>
      <c r="B52" s="58"/>
      <c r="C52" s="58"/>
      <c r="D52" s="58"/>
      <c r="E52" s="58"/>
      <c r="F52" s="58"/>
      <c r="G52" s="58"/>
      <c r="H52" s="58"/>
      <c r="I52" s="58"/>
    </row>
    <row r="53" spans="1:9" ht="12.75" customHeight="1">
      <c r="A53" s="58"/>
      <c r="B53" s="58"/>
      <c r="C53" s="58"/>
      <c r="D53" s="58"/>
      <c r="E53" s="58"/>
      <c r="F53" s="58"/>
      <c r="G53" s="58"/>
      <c r="H53" s="58"/>
      <c r="I53" s="58"/>
    </row>
    <row r="54" spans="1:9" ht="12.75" customHeight="1">
      <c r="A54" s="58" t="s">
        <v>57</v>
      </c>
      <c r="B54" s="58"/>
      <c r="C54" s="58"/>
      <c r="D54" s="58"/>
      <c r="E54" s="58"/>
      <c r="F54" s="58"/>
      <c r="G54" s="58"/>
      <c r="H54" s="58"/>
      <c r="I54" s="58"/>
    </row>
    <row r="55" spans="1:9" ht="12.75" customHeight="1">
      <c r="A55" s="62"/>
      <c r="B55" s="62"/>
      <c r="C55" s="62"/>
      <c r="D55" s="62"/>
      <c r="E55" s="62"/>
      <c r="F55" s="62"/>
      <c r="G55" s="62"/>
      <c r="H55" s="62"/>
      <c r="I55" s="62"/>
    </row>
    <row r="56" spans="1:9" ht="12.75" customHeight="1">
      <c r="A56" s="62"/>
      <c r="B56" s="62"/>
      <c r="C56" s="62"/>
      <c r="D56" s="62"/>
      <c r="E56" s="62"/>
      <c r="F56" s="62"/>
      <c r="G56" s="62"/>
      <c r="H56" s="62"/>
      <c r="I56" s="62"/>
    </row>
    <row r="57" spans="1:9" ht="12.75" customHeight="1">
      <c r="A57" s="62"/>
      <c r="B57" s="62"/>
      <c r="C57" s="62"/>
      <c r="D57" s="62"/>
      <c r="E57" s="62"/>
      <c r="F57" s="62"/>
      <c r="G57" s="62"/>
      <c r="H57" s="62"/>
      <c r="I57" s="62"/>
    </row>
    <row r="58" spans="1:9" ht="12.75" customHeight="1">
      <c r="A58" s="62"/>
      <c r="B58" s="62"/>
      <c r="C58" s="62"/>
      <c r="D58" s="62"/>
      <c r="E58" s="62"/>
      <c r="F58" s="62"/>
      <c r="G58" s="62"/>
      <c r="H58" s="62"/>
      <c r="I58" s="62"/>
    </row>
    <row r="76" ht="24.75" customHeight="1"/>
    <row r="79" ht="28.5" customHeight="1"/>
    <row r="80" ht="26.25" customHeight="1"/>
    <row r="93" ht="26.25" customHeight="1"/>
    <row r="94" ht="24.75" customHeight="1"/>
    <row r="95" ht="26.25" customHeight="1"/>
    <row r="96" ht="27.75" customHeight="1"/>
    <row r="97" ht="24.75" customHeight="1"/>
    <row r="98" ht="29.25" customHeight="1"/>
    <row r="99" ht="27.75" customHeight="1"/>
    <row r="100" ht="37.5" customHeight="1"/>
    <row r="101" ht="36" customHeight="1"/>
    <row r="102" ht="27.75" customHeight="1"/>
    <row r="103" ht="24.75" customHeight="1"/>
    <row r="104" ht="24.75" customHeight="1"/>
    <row r="105" ht="25.5" customHeight="1"/>
    <row r="106" ht="25.5" customHeight="1"/>
    <row r="107" ht="27.75" customHeight="1"/>
    <row r="108" ht="26.25" customHeight="1"/>
    <row r="109" ht="29.25" customHeight="1"/>
    <row r="116" ht="27.75" customHeight="1"/>
    <row r="122" ht="77.25" customHeight="1"/>
    <row r="65533" ht="12.75" customHeight="1"/>
    <row r="65534" ht="12.75" customHeight="1"/>
    <row r="65535" ht="12.75" customHeight="1"/>
    <row r="65536" ht="12.75" customHeight="1"/>
  </sheetData>
  <sheetProtection password="F25B" sheet="1"/>
  <mergeCells count="49">
    <mergeCell ref="A1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D16:F16"/>
    <mergeCell ref="H16:I16"/>
    <mergeCell ref="A17:I17"/>
    <mergeCell ref="D18:F18"/>
    <mergeCell ref="H18:I18"/>
    <mergeCell ref="A19:A20"/>
    <mergeCell ref="B19:C20"/>
    <mergeCell ref="D19:I20"/>
    <mergeCell ref="A21:I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D39:E39"/>
    <mergeCell ref="B41:H41"/>
    <mergeCell ref="D42:G42"/>
    <mergeCell ref="D43:G43"/>
    <mergeCell ref="A44:G44"/>
    <mergeCell ref="A45:I45"/>
    <mergeCell ref="A46:I46"/>
    <mergeCell ref="A47:G47"/>
    <mergeCell ref="A48:I48"/>
    <mergeCell ref="A49:I49"/>
    <mergeCell ref="A50:I50"/>
    <mergeCell ref="A51:I51"/>
    <mergeCell ref="A55:I58"/>
  </mergeCells>
  <printOptions/>
  <pageMargins left="0.39375" right="0.27569444444444446" top="0.39375" bottom="0.39375" header="0.5118055555555555" footer="0.5118055555555555"/>
  <pageSetup firstPageNumber="1" useFirstPageNumber="1"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/>
  <cp:lastPrinted>2015-03-30T05:57:59Z</cp:lastPrinted>
  <dcterms:created xsi:type="dcterms:W3CDTF">2014-04-25T09:36:16Z</dcterms:created>
  <dcterms:modified xsi:type="dcterms:W3CDTF">2018-05-07T08:33:32Z</dcterms:modified>
  <cp:category/>
  <cp:version/>
  <cp:contentType/>
  <cp:contentStatus/>
  <cp:revision>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1033-9.1.0.4058</vt:lpwstr>
  </property>
</Properties>
</file>